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8" i="2"/>
  <c r="K20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J14" i="2" l="1"/>
  <c r="AR14" i="2"/>
  <c r="K19" i="2"/>
  <c r="F19" i="2"/>
  <c r="H19" i="2"/>
  <c r="M19" i="2" s="1"/>
  <c r="J20" i="2"/>
  <c r="O20" i="2"/>
  <c r="O19" i="2"/>
  <c r="J19" i="2"/>
  <c r="AF14" i="2"/>
  <c r="H20" i="2" l="1"/>
  <c r="M20" i="2" s="1"/>
  <c r="N19" i="2"/>
  <c r="F20" i="2"/>
  <c r="L20" i="2" s="1"/>
  <c r="L19" i="2"/>
  <c r="N20" i="2"/>
</calcChain>
</file>

<file path=xl/sharedStrings.xml><?xml version="1.0" encoding="utf-8"?>
<sst xmlns="http://schemas.openxmlformats.org/spreadsheetml/2006/main" count="95" uniqueCount="43">
  <si>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</si>
  <si>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</si>
  <si>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</si>
  <si>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</si>
  <si>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</si>
  <si>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</si>
  <si>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</si>
  <si>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</si>
  <si>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</si>
  <si>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</si>
  <si>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</si>
  <si>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</si>
  <si>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</si>
  <si>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</si>
  <si>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VePe = Veteli Pesis  (2000)</t>
  </si>
  <si>
    <t>6.</t>
  </si>
  <si>
    <t>HaVe = Halsua-Veteli Pesis  (2002)</t>
  </si>
  <si>
    <t>11.</t>
  </si>
  <si>
    <t>VePe</t>
  </si>
  <si>
    <t>9.</t>
  </si>
  <si>
    <t>8.</t>
  </si>
  <si>
    <t>HaVe</t>
  </si>
  <si>
    <t>Jarkko Koto</t>
  </si>
  <si>
    <t>HaVe  2</t>
  </si>
  <si>
    <t>7.</t>
  </si>
  <si>
    <t>4.5.1979</t>
  </si>
  <si>
    <t>VetU = Vetelin Urheilijat  (1947),  kasvattajaseura</t>
  </si>
  <si>
    <t>KoKi</t>
  </si>
  <si>
    <t>2.</t>
  </si>
  <si>
    <t>KoKi = Kokkolan Kiri  (1962)</t>
  </si>
  <si>
    <t>4.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</si>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</sst>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22</v>
      </c>
      <c r="C1" s="2"/>
      <c r="D1" s="3"/>
      <c r="E1" s="4" t="s">
        <v>25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7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40" t="s">
        <v>34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35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2001</v>
      </c>
      <c r="C4" s="23" t="s">
        <v>17</v>
      </c>
      <c r="D4" s="44" t="s">
        <v>18</v>
      </c>
      <c r="E4" s="22">
        <v>21</v>
      </c>
      <c r="F4" s="22">
        <v>1</v>
      </c>
      <c r="G4" s="22">
        <v>38</v>
      </c>
      <c r="H4" s="36">
        <v>4</v>
      </c>
      <c r="I4" s="22">
        <v>49</v>
      </c>
      <c r="J4" s="45">
        <v>0.41880341880341881</v>
      </c>
      <c r="K4" s="21">
        <v>117</v>
      </c>
      <c r="L4" s="46" t="s">
        <v>19</v>
      </c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/>
      <c r="Y4" s="23"/>
      <c r="Z4" s="44"/>
      <c r="AA4" s="22"/>
      <c r="AB4" s="22"/>
      <c r="AC4" s="22"/>
      <c r="AD4" s="36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2002</v>
      </c>
      <c r="C5" s="23" t="s">
        <v>19</v>
      </c>
      <c r="D5" s="44" t="s">
        <v>18</v>
      </c>
      <c r="E5" s="22">
        <v>20</v>
      </c>
      <c r="F5" s="22">
        <v>0</v>
      </c>
      <c r="G5" s="22">
        <v>24</v>
      </c>
      <c r="H5" s="36">
        <v>1</v>
      </c>
      <c r="I5" s="22">
        <v>42</v>
      </c>
      <c r="J5" s="45">
        <v>0.35897435897435898</v>
      </c>
      <c r="K5" s="21">
        <v>117</v>
      </c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/>
      <c r="Y5" s="23"/>
      <c r="Z5" s="44"/>
      <c r="AA5" s="22"/>
      <c r="AB5" s="22"/>
      <c r="AC5" s="22"/>
      <c r="AD5" s="36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2003</v>
      </c>
      <c r="C6" s="23" t="s">
        <v>20</v>
      </c>
      <c r="D6" s="44" t="s">
        <v>21</v>
      </c>
      <c r="E6" s="22">
        <v>8</v>
      </c>
      <c r="F6" s="22">
        <v>0</v>
      </c>
      <c r="G6" s="22">
        <v>4</v>
      </c>
      <c r="H6" s="36">
        <v>1</v>
      </c>
      <c r="I6" s="22">
        <v>11</v>
      </c>
      <c r="J6" s="45">
        <v>0.29699999999999999</v>
      </c>
      <c r="K6" s="21">
        <v>37</v>
      </c>
      <c r="L6" s="46"/>
      <c r="M6" s="13"/>
      <c r="N6" s="13"/>
      <c r="O6" s="13"/>
      <c r="P6" s="18"/>
      <c r="Q6" s="22"/>
      <c r="R6" s="22"/>
      <c r="S6" s="36"/>
      <c r="T6" s="22"/>
      <c r="U6" s="22"/>
      <c r="V6" s="47"/>
      <c r="W6" s="21"/>
      <c r="X6" s="22">
        <v>2003</v>
      </c>
      <c r="Y6" s="22" t="s">
        <v>24</v>
      </c>
      <c r="Z6" s="44" t="s">
        <v>23</v>
      </c>
      <c r="AA6" s="22">
        <v>9</v>
      </c>
      <c r="AB6" s="22">
        <v>0</v>
      </c>
      <c r="AC6" s="22">
        <v>9</v>
      </c>
      <c r="AD6" s="22">
        <v>1</v>
      </c>
      <c r="AE6" s="22">
        <v>25</v>
      </c>
      <c r="AF6" s="30">
        <v>0.4098</v>
      </c>
      <c r="AG6" s="69">
        <v>61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4"/>
      <c r="E7" s="22"/>
      <c r="F7" s="22"/>
      <c r="G7" s="22"/>
      <c r="H7" s="36"/>
      <c r="I7" s="22"/>
      <c r="J7" s="45"/>
      <c r="K7" s="21"/>
      <c r="L7" s="46"/>
      <c r="M7" s="13"/>
      <c r="N7" s="13"/>
      <c r="O7" s="13"/>
      <c r="P7" s="18"/>
      <c r="Q7" s="22"/>
      <c r="R7" s="22"/>
      <c r="S7" s="36"/>
      <c r="T7" s="22"/>
      <c r="U7" s="22"/>
      <c r="V7" s="47"/>
      <c r="W7" s="21"/>
      <c r="X7" s="22">
        <v>2004</v>
      </c>
      <c r="Y7" s="22" t="s">
        <v>20</v>
      </c>
      <c r="Z7" s="44" t="s">
        <v>23</v>
      </c>
      <c r="AA7" s="22">
        <v>7</v>
      </c>
      <c r="AB7" s="22">
        <v>0</v>
      </c>
      <c r="AC7" s="22">
        <v>7</v>
      </c>
      <c r="AD7" s="22">
        <v>2</v>
      </c>
      <c r="AE7" s="22">
        <v>21</v>
      </c>
      <c r="AF7" s="30">
        <v>0.47720000000000001</v>
      </c>
      <c r="AG7" s="69">
        <v>44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4"/>
      <c r="E8" s="22"/>
      <c r="F8" s="22"/>
      <c r="G8" s="22"/>
      <c r="H8" s="36"/>
      <c r="I8" s="22"/>
      <c r="J8" s="45"/>
      <c r="K8" s="21"/>
      <c r="L8" s="46"/>
      <c r="M8" s="13"/>
      <c r="N8" s="13"/>
      <c r="O8" s="13"/>
      <c r="P8" s="18"/>
      <c r="Q8" s="22"/>
      <c r="R8" s="22"/>
      <c r="S8" s="36"/>
      <c r="T8" s="22"/>
      <c r="U8" s="22"/>
      <c r="V8" s="47"/>
      <c r="W8" s="21"/>
      <c r="X8" s="22">
        <v>2005</v>
      </c>
      <c r="Y8" s="22" t="s">
        <v>28</v>
      </c>
      <c r="Z8" s="44" t="s">
        <v>27</v>
      </c>
      <c r="AA8" s="22">
        <v>13</v>
      </c>
      <c r="AB8" s="22">
        <v>0</v>
      </c>
      <c r="AC8" s="22">
        <v>24</v>
      </c>
      <c r="AD8" s="22">
        <v>1</v>
      </c>
      <c r="AE8" s="22">
        <v>40</v>
      </c>
      <c r="AF8" s="30">
        <v>0.4395</v>
      </c>
      <c r="AG8" s="69">
        <v>91</v>
      </c>
      <c r="AH8" s="13"/>
      <c r="AI8" s="13"/>
      <c r="AJ8" s="13"/>
      <c r="AK8" s="13"/>
      <c r="AL8" s="18"/>
      <c r="AM8" s="22">
        <v>2</v>
      </c>
      <c r="AN8" s="22">
        <v>0</v>
      </c>
      <c r="AO8" s="22">
        <v>0</v>
      </c>
      <c r="AP8" s="22">
        <v>0</v>
      </c>
      <c r="AQ8" s="22">
        <v>2</v>
      </c>
      <c r="AR8" s="48">
        <v>0.33329999999999999</v>
      </c>
      <c r="AS8" s="1">
        <v>6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4"/>
      <c r="E9" s="22"/>
      <c r="F9" s="22"/>
      <c r="G9" s="22"/>
      <c r="H9" s="36"/>
      <c r="I9" s="22"/>
      <c r="J9" s="45"/>
      <c r="K9" s="21"/>
      <c r="L9" s="46"/>
      <c r="M9" s="13"/>
      <c r="N9" s="13"/>
      <c r="O9" s="13"/>
      <c r="P9" s="18"/>
      <c r="Q9" s="22"/>
      <c r="R9" s="22"/>
      <c r="S9" s="36"/>
      <c r="T9" s="22"/>
      <c r="U9" s="22"/>
      <c r="V9" s="47"/>
      <c r="W9" s="21"/>
      <c r="X9" s="22">
        <v>2006</v>
      </c>
      <c r="Y9" s="22" t="s">
        <v>15</v>
      </c>
      <c r="Z9" s="44" t="s">
        <v>21</v>
      </c>
      <c r="AA9" s="22">
        <v>10</v>
      </c>
      <c r="AB9" s="22">
        <v>2</v>
      </c>
      <c r="AC9" s="22">
        <v>24</v>
      </c>
      <c r="AD9" s="22">
        <v>3</v>
      </c>
      <c r="AE9" s="22">
        <v>41</v>
      </c>
      <c r="AF9" s="30">
        <v>0.55400000000000005</v>
      </c>
      <c r="AG9" s="69">
        <v>74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4"/>
      <c r="E10" s="22"/>
      <c r="F10" s="22"/>
      <c r="G10" s="22"/>
      <c r="H10" s="36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6"/>
      <c r="T10" s="22"/>
      <c r="U10" s="22"/>
      <c r="V10" s="47"/>
      <c r="W10" s="21"/>
      <c r="X10" s="22">
        <v>2007</v>
      </c>
      <c r="Y10" s="22" t="s">
        <v>30</v>
      </c>
      <c r="Z10" s="44" t="s">
        <v>21</v>
      </c>
      <c r="AA10" s="22">
        <v>16</v>
      </c>
      <c r="AB10" s="22">
        <v>1</v>
      </c>
      <c r="AC10" s="22">
        <v>43</v>
      </c>
      <c r="AD10" s="22">
        <v>5</v>
      </c>
      <c r="AE10" s="22">
        <v>63</v>
      </c>
      <c r="AF10" s="30">
        <v>0.50390000000000001</v>
      </c>
      <c r="AG10" s="69">
        <v>125</v>
      </c>
      <c r="AH10" s="22" t="s">
        <v>42</v>
      </c>
      <c r="AI10" s="13"/>
      <c r="AJ10" s="13" t="s">
        <v>15</v>
      </c>
      <c r="AK10" s="13"/>
      <c r="AL10" s="18"/>
      <c r="AM10" s="22">
        <v>3</v>
      </c>
      <c r="AN10" s="22">
        <v>0</v>
      </c>
      <c r="AO10" s="22">
        <v>5</v>
      </c>
      <c r="AP10" s="22">
        <v>0</v>
      </c>
      <c r="AQ10" s="22">
        <v>10</v>
      </c>
      <c r="AR10" s="48">
        <v>0.45450000000000002</v>
      </c>
      <c r="AS10" s="1">
        <v>22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4"/>
      <c r="E11" s="22"/>
      <c r="F11" s="22"/>
      <c r="G11" s="22"/>
      <c r="H11" s="36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6"/>
      <c r="T11" s="22"/>
      <c r="U11" s="22"/>
      <c r="V11" s="47"/>
      <c r="W11" s="21"/>
      <c r="X11" s="22">
        <v>2008</v>
      </c>
      <c r="Y11" s="22" t="s">
        <v>31</v>
      </c>
      <c r="Z11" s="44" t="s">
        <v>21</v>
      </c>
      <c r="AA11" s="22">
        <v>14</v>
      </c>
      <c r="AB11" s="22">
        <v>0</v>
      </c>
      <c r="AC11" s="22">
        <v>19</v>
      </c>
      <c r="AD11" s="22">
        <v>0</v>
      </c>
      <c r="AE11" s="22">
        <v>35</v>
      </c>
      <c r="AF11" s="30">
        <v>0.41660000000000003</v>
      </c>
      <c r="AG11" s="69">
        <v>84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4"/>
      <c r="E12" s="22"/>
      <c r="F12" s="22"/>
      <c r="G12" s="22"/>
      <c r="H12" s="36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6"/>
      <c r="T12" s="22"/>
      <c r="U12" s="22"/>
      <c r="V12" s="47"/>
      <c r="W12" s="21"/>
      <c r="X12" s="22">
        <v>2009</v>
      </c>
      <c r="Y12" s="22" t="s">
        <v>31</v>
      </c>
      <c r="Z12" s="44" t="s">
        <v>21</v>
      </c>
      <c r="AA12" s="22">
        <v>16</v>
      </c>
      <c r="AB12" s="22">
        <v>2</v>
      </c>
      <c r="AC12" s="22">
        <v>23</v>
      </c>
      <c r="AD12" s="22">
        <v>6</v>
      </c>
      <c r="AE12" s="22">
        <v>53</v>
      </c>
      <c r="AF12" s="30">
        <v>0.54630000000000001</v>
      </c>
      <c r="AG12" s="69">
        <v>97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44"/>
      <c r="E13" s="22"/>
      <c r="F13" s="22"/>
      <c r="G13" s="22"/>
      <c r="H13" s="36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6"/>
      <c r="T13" s="22"/>
      <c r="U13" s="22"/>
      <c r="V13" s="47"/>
      <c r="W13" s="21"/>
      <c r="X13" s="22">
        <v>2010</v>
      </c>
      <c r="Y13" s="22" t="s">
        <v>28</v>
      </c>
      <c r="Z13" s="44" t="s">
        <v>21</v>
      </c>
      <c r="AA13" s="22">
        <v>8</v>
      </c>
      <c r="AB13" s="22">
        <v>1</v>
      </c>
      <c r="AC13" s="22">
        <v>17</v>
      </c>
      <c r="AD13" s="22">
        <v>3</v>
      </c>
      <c r="AE13" s="22">
        <v>27</v>
      </c>
      <c r="AF13" s="30">
        <v>0.65849999999999997</v>
      </c>
      <c r="AG13" s="69">
        <v>41</v>
      </c>
      <c r="AH13" s="13"/>
      <c r="AI13" s="13"/>
      <c r="AJ13" s="13"/>
      <c r="AK13" s="13"/>
      <c r="AL13" s="18"/>
      <c r="AM13" s="22">
        <v>4</v>
      </c>
      <c r="AN13" s="22">
        <v>0</v>
      </c>
      <c r="AO13" s="22">
        <v>8</v>
      </c>
      <c r="AP13" s="22">
        <v>0</v>
      </c>
      <c r="AQ13" s="22">
        <v>13</v>
      </c>
      <c r="AR13" s="48">
        <v>0.4642</v>
      </c>
      <c r="AS13" s="1">
        <v>28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49" t="s">
        <v>37</v>
      </c>
      <c r="C14" s="50"/>
      <c r="D14" s="51"/>
      <c r="E14" s="52">
        <f>SUM(E4:E13)</f>
        <v>49</v>
      </c>
      <c r="F14" s="52">
        <f>SUM(F4:F13)</f>
        <v>1</v>
      </c>
      <c r="G14" s="52">
        <f>SUM(G4:G13)</f>
        <v>66</v>
      </c>
      <c r="H14" s="52">
        <f>SUM(H4:H13)</f>
        <v>6</v>
      </c>
      <c r="I14" s="52">
        <f>SUM(I4:I13)</f>
        <v>102</v>
      </c>
      <c r="J14" s="53">
        <f>PRODUCT(I14/K14)</f>
        <v>0.37638376383763839</v>
      </c>
      <c r="K14" s="37">
        <f>SUM(K4:K13)</f>
        <v>271</v>
      </c>
      <c r="L14" s="17"/>
      <c r="M14" s="15"/>
      <c r="N14" s="54"/>
      <c r="O14" s="55"/>
      <c r="P14" s="18"/>
      <c r="Q14" s="52">
        <f>SUM(Q4:Q13)</f>
        <v>0</v>
      </c>
      <c r="R14" s="52">
        <f>SUM(R4:R13)</f>
        <v>0</v>
      </c>
      <c r="S14" s="52">
        <f>SUM(S4:S13)</f>
        <v>0</v>
      </c>
      <c r="T14" s="52">
        <f>SUM(T4:T13)</f>
        <v>0</v>
      </c>
      <c r="U14" s="52">
        <f>SUM(U4:U13)</f>
        <v>0</v>
      </c>
      <c r="V14" s="24">
        <v>0</v>
      </c>
      <c r="W14" s="37">
        <f>SUM(W4:W13)</f>
        <v>0</v>
      </c>
      <c r="X14" s="11" t="s">
        <v>37</v>
      </c>
      <c r="Y14" s="12"/>
      <c r="Z14" s="10"/>
      <c r="AA14" s="52">
        <f>SUM(AA4:AA13)</f>
        <v>93</v>
      </c>
      <c r="AB14" s="52">
        <f>SUM(AB4:AB13)</f>
        <v>6</v>
      </c>
      <c r="AC14" s="52">
        <f>SUM(AC4:AC13)</f>
        <v>166</v>
      </c>
      <c r="AD14" s="52">
        <f>SUM(AD4:AD13)</f>
        <v>21</v>
      </c>
      <c r="AE14" s="52">
        <f>SUM(AE4:AE13)</f>
        <v>305</v>
      </c>
      <c r="AF14" s="53">
        <f>PRODUCT(AE14/AG14)</f>
        <v>0.49432739059967584</v>
      </c>
      <c r="AG14" s="37">
        <f>SUM(AG4:AG13)</f>
        <v>617</v>
      </c>
      <c r="AH14" s="17"/>
      <c r="AI14" s="15"/>
      <c r="AJ14" s="54"/>
      <c r="AK14" s="55"/>
      <c r="AL14" s="18"/>
      <c r="AM14" s="52">
        <f>SUM(AM4:AM13)</f>
        <v>9</v>
      </c>
      <c r="AN14" s="52">
        <f>SUM(AN4:AN13)</f>
        <v>0</v>
      </c>
      <c r="AO14" s="52">
        <f>SUM(AO4:AO13)</f>
        <v>13</v>
      </c>
      <c r="AP14" s="52">
        <f>SUM(AP4:AP13)</f>
        <v>0</v>
      </c>
      <c r="AQ14" s="52">
        <f>SUM(AQ4:AQ13)</f>
        <v>25</v>
      </c>
      <c r="AR14" s="53">
        <f>PRODUCT(AQ14/AS14)</f>
        <v>0.44642857142857145</v>
      </c>
      <c r="AS14" s="43">
        <f>SUM(AS4:AS13)</f>
        <v>56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1"/>
      <c r="L15" s="18"/>
      <c r="M15" s="18"/>
      <c r="N15" s="18"/>
      <c r="O15" s="18"/>
      <c r="P15" s="25"/>
      <c r="Q15" s="25"/>
      <c r="R15" s="27"/>
      <c r="S15" s="25"/>
      <c r="T15" s="25"/>
      <c r="U15" s="18"/>
      <c r="V15" s="18"/>
      <c r="W15" s="21"/>
      <c r="X15" s="25"/>
      <c r="Y15" s="25"/>
      <c r="Z15" s="25"/>
      <c r="AA15" s="25"/>
      <c r="AB15" s="25"/>
      <c r="AC15" s="25"/>
      <c r="AD15" s="25"/>
      <c r="AE15" s="25"/>
      <c r="AF15" s="26"/>
      <c r="AG15" s="21"/>
      <c r="AH15" s="18"/>
      <c r="AI15" s="18"/>
      <c r="AJ15" s="18"/>
      <c r="AK15" s="18"/>
      <c r="AL15" s="25"/>
      <c r="AM15" s="25"/>
      <c r="AN15" s="27"/>
      <c r="AO15" s="25"/>
      <c r="AP15" s="25"/>
      <c r="AQ15" s="18"/>
      <c r="AR15" s="18"/>
      <c r="AS15" s="2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6" t="s">
        <v>38</v>
      </c>
      <c r="C16" s="57"/>
      <c r="D16" s="58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39</v>
      </c>
      <c r="O16" s="13" t="s">
        <v>40</v>
      </c>
      <c r="Q16" s="27"/>
      <c r="R16" s="27" t="s">
        <v>12</v>
      </c>
      <c r="S16" s="27"/>
      <c r="T16" s="25" t="s">
        <v>26</v>
      </c>
      <c r="U16" s="18"/>
      <c r="V16" s="21"/>
      <c r="W16" s="21"/>
      <c r="X16" s="59"/>
      <c r="Y16" s="59"/>
      <c r="Z16" s="59"/>
      <c r="AA16" s="59"/>
      <c r="AB16" s="59"/>
      <c r="AC16" s="27"/>
      <c r="AD16" s="27"/>
      <c r="AE16" s="27"/>
      <c r="AF16" s="25"/>
      <c r="AG16" s="25"/>
      <c r="AH16" s="25"/>
      <c r="AI16" s="25"/>
      <c r="AJ16" s="25"/>
      <c r="AK16" s="25"/>
      <c r="AM16" s="21"/>
      <c r="AN16" s="59"/>
      <c r="AO16" s="59"/>
      <c r="AP16" s="59"/>
      <c r="AQ16" s="59"/>
      <c r="AR16" s="59"/>
      <c r="AS16" s="59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8" t="s">
        <v>41</v>
      </c>
      <c r="C17" s="7"/>
      <c r="D17" s="29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25">
        <v>0</v>
      </c>
      <c r="L17" s="62">
        <v>0</v>
      </c>
      <c r="M17" s="62">
        <v>0</v>
      </c>
      <c r="N17" s="62">
        <v>0</v>
      </c>
      <c r="O17" s="62">
        <v>0</v>
      </c>
      <c r="Q17" s="27"/>
      <c r="R17" s="27"/>
      <c r="S17" s="27"/>
      <c r="T17" s="25" t="s">
        <v>14</v>
      </c>
      <c r="U17" s="25"/>
      <c r="V17" s="25"/>
      <c r="W17" s="25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5"/>
      <c r="AL17" s="25"/>
      <c r="AM17" s="25"/>
      <c r="AN17" s="27"/>
      <c r="AO17" s="27"/>
      <c r="AP17" s="27"/>
      <c r="AQ17" s="27"/>
      <c r="AR17" s="27"/>
      <c r="AS17" s="27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3" t="s">
        <v>13</v>
      </c>
      <c r="C18" s="64"/>
      <c r="D18" s="65"/>
      <c r="E18" s="60">
        <f>PRODUCT(E14+Q14)</f>
        <v>49</v>
      </c>
      <c r="F18" s="60">
        <f>PRODUCT(F14+R14)</f>
        <v>1</v>
      </c>
      <c r="G18" s="60">
        <f>PRODUCT(G14+S14)</f>
        <v>66</v>
      </c>
      <c r="H18" s="60">
        <f>PRODUCT(H14+T14)</f>
        <v>6</v>
      </c>
      <c r="I18" s="60">
        <f>PRODUCT(I14+U14)</f>
        <v>102</v>
      </c>
      <c r="J18" s="61">
        <f>PRODUCT(I18/K18)</f>
        <v>0.37638376383763839</v>
      </c>
      <c r="K18" s="25">
        <f>PRODUCT(K14+W14)</f>
        <v>271</v>
      </c>
      <c r="L18" s="62">
        <f>PRODUCT((F18+G18)/E18)</f>
        <v>1.3673469387755102</v>
      </c>
      <c r="M18" s="62">
        <f>PRODUCT(H18/E18)</f>
        <v>0.12244897959183673</v>
      </c>
      <c r="N18" s="62">
        <f>PRODUCT((F18+G18+H18)/E18)</f>
        <v>1.489795918367347</v>
      </c>
      <c r="O18" s="62">
        <f>PRODUCT(I18/E18)</f>
        <v>2.0816326530612246</v>
      </c>
      <c r="Q18" s="27"/>
      <c r="R18" s="27"/>
      <c r="S18" s="27"/>
      <c r="T18" s="25" t="s">
        <v>16</v>
      </c>
      <c r="U18" s="25"/>
      <c r="V18" s="25"/>
      <c r="W18" s="25"/>
      <c r="X18" s="25"/>
      <c r="Y18" s="25"/>
      <c r="Z18" s="25"/>
      <c r="AA18" s="25"/>
      <c r="AB18" s="25"/>
      <c r="AC18" s="27"/>
      <c r="AD18" s="27"/>
      <c r="AE18" s="27"/>
      <c r="AF18" s="27"/>
      <c r="AG18" s="27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0" t="s">
        <v>34</v>
      </c>
      <c r="C19" s="19"/>
      <c r="D19" s="31"/>
      <c r="E19" s="60">
        <f>PRODUCT(AA14+AM14)</f>
        <v>102</v>
      </c>
      <c r="F19" s="60">
        <f>PRODUCT(AB14+AN14)</f>
        <v>6</v>
      </c>
      <c r="G19" s="60">
        <f>PRODUCT(AC14+AO14)</f>
        <v>179</v>
      </c>
      <c r="H19" s="60">
        <f>PRODUCT(AD14+AP14)</f>
        <v>21</v>
      </c>
      <c r="I19" s="60">
        <f>PRODUCT(AE14+AQ14)</f>
        <v>330</v>
      </c>
      <c r="J19" s="61">
        <f>PRODUCT(I19/K19)</f>
        <v>0.49034175334323921</v>
      </c>
      <c r="K19" s="18">
        <f>PRODUCT(AG14+AS14)</f>
        <v>673</v>
      </c>
      <c r="L19" s="62">
        <f>PRODUCT((F19+G19)/E19)</f>
        <v>1.8137254901960784</v>
      </c>
      <c r="M19" s="62">
        <f>PRODUCT(H19/E19)</f>
        <v>0.20588235294117646</v>
      </c>
      <c r="N19" s="62">
        <f>PRODUCT((F19+G19+H19)/E19)</f>
        <v>2.0196078431372548</v>
      </c>
      <c r="O19" s="62">
        <f>PRODUCT(I19/E19)</f>
        <v>3.2352941176470589</v>
      </c>
      <c r="Q19" s="27"/>
      <c r="R19" s="27"/>
      <c r="S19" s="25"/>
      <c r="T19" s="25" t="s">
        <v>29</v>
      </c>
      <c r="U19" s="18"/>
      <c r="V19" s="18"/>
      <c r="W19" s="25"/>
      <c r="X19" s="25"/>
      <c r="Y19" s="25"/>
      <c r="Z19" s="25"/>
      <c r="AA19" s="25"/>
      <c r="AB19" s="25"/>
      <c r="AC19" s="27"/>
      <c r="AD19" s="27"/>
      <c r="AE19" s="27"/>
      <c r="AF19" s="27"/>
      <c r="AG19" s="27"/>
      <c r="AH19" s="27"/>
      <c r="AI19" s="27"/>
      <c r="AJ19" s="27"/>
      <c r="AK19" s="25"/>
      <c r="AL19" s="18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66" t="s">
        <v>37</v>
      </c>
      <c r="C20" s="67"/>
      <c r="D20" s="68"/>
      <c r="E20" s="60">
        <f>SUM(E17:E19)</f>
        <v>151</v>
      </c>
      <c r="F20" s="60">
        <f t="shared" ref="F20:I20" si="0">SUM(F17:F19)</f>
        <v>7</v>
      </c>
      <c r="G20" s="60">
        <f t="shared" si="0"/>
        <v>245</v>
      </c>
      <c r="H20" s="60">
        <f t="shared" si="0"/>
        <v>27</v>
      </c>
      <c r="I20" s="60">
        <f t="shared" si="0"/>
        <v>432</v>
      </c>
      <c r="J20" s="61">
        <f>PRODUCT(I20/K20)</f>
        <v>0.4576271186440678</v>
      </c>
      <c r="K20" s="25">
        <f>SUM(K17:K19)</f>
        <v>944</v>
      </c>
      <c r="L20" s="62">
        <f>PRODUCT((F20+G20)/E20)</f>
        <v>1.6688741721854305</v>
      </c>
      <c r="M20" s="62">
        <f>PRODUCT(H20/E20)</f>
        <v>0.17880794701986755</v>
      </c>
      <c r="N20" s="62">
        <f>PRODUCT((F20+G20+H20)/E20)</f>
        <v>1.8476821192052981</v>
      </c>
      <c r="O20" s="62">
        <f>PRODUCT(I20/E20)</f>
        <v>2.8609271523178808</v>
      </c>
      <c r="Q20" s="18"/>
      <c r="R20" s="18"/>
      <c r="S20" s="18"/>
      <c r="T20" s="18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7"/>
      <c r="AF20" s="27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18"/>
      <c r="F21" s="18"/>
      <c r="G21" s="18"/>
      <c r="H21" s="18"/>
      <c r="I21" s="18"/>
      <c r="J21" s="25"/>
      <c r="K21" s="25"/>
      <c r="L21" s="18"/>
      <c r="M21" s="18"/>
      <c r="N21" s="18"/>
      <c r="O21" s="18"/>
      <c r="P21" s="25"/>
      <c r="Q21" s="25"/>
      <c r="R21" s="25"/>
      <c r="S21" s="25"/>
      <c r="T21" s="1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7"/>
      <c r="AH59" s="27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7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7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7"/>
      <c r="AH93" s="27"/>
      <c r="AI93" s="27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7"/>
      <c r="AH94" s="27"/>
      <c r="AI94" s="27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7"/>
      <c r="AH95" s="27"/>
      <c r="AI95" s="27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7"/>
      <c r="AH96" s="27"/>
      <c r="AI96" s="27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7"/>
      <c r="AH97" s="27"/>
      <c r="AI97" s="27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7"/>
      <c r="AH98" s="27"/>
      <c r="AI98" s="27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7"/>
      <c r="AH99" s="27"/>
      <c r="AI99" s="27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7"/>
      <c r="AH100" s="27"/>
      <c r="AI100" s="27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7"/>
      <c r="AH101" s="27"/>
      <c r="AI101" s="27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7"/>
      <c r="AH102" s="27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7"/>
      <c r="AH103" s="27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7"/>
      <c r="AH104" s="27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7"/>
      <c r="AH105" s="27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7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7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7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7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7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7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7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7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7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7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7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7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7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7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7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7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7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7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7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7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7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7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7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7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7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7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7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7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7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7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7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7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7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7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7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7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7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7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7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7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7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7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7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7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7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7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7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7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7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7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7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7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7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7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7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7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7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7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7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7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7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7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7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7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E171" s="27"/>
      <c r="AF171" s="27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E172" s="27"/>
      <c r="AF172" s="27"/>
      <c r="AG172" s="27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AE173" s="27"/>
      <c r="AF173" s="27"/>
      <c r="AG173" s="27"/>
      <c r="AH173" s="27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18"/>
      <c r="AL185" s="18"/>
    </row>
    <row r="186" spans="1:57" x14ac:dyDescent="0.25"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:57" x14ac:dyDescent="0.25"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L189"/>
      <c r="M189"/>
      <c r="N189"/>
      <c r="O189"/>
      <c r="P189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2018-10-27T23:31:35Z</dcterms:modified>
</cp:coreProperties>
</file>